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<sst xmlns="http://schemas.openxmlformats.org/spreadsheetml/2006/main" count="28" uniqueCount="26">
  <si>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Диаметр газопровода DN</t>
  </si>
  <si>
    <t>мм</t>
  </si>
  <si>
    <t>Избыточное давление</t>
  </si>
  <si>
    <t>кПа</t>
  </si>
  <si>
    <t>Пропускная способность</t>
  </si>
  <si>
    <t>нм3/ч</t>
  </si>
  <si>
    <t>Скорость</t>
  </si>
  <si>
    <t>м/с</t>
  </si>
  <si>
    <t>Необходимая пропускная способность</t>
  </si>
  <si>
    <t>Скорость при этом</t>
  </si>
  <si>
    <t>Таблица минимальных диаметров трубопровода при скорости газа не более 30 м/с</t>
  </si>
  <si>
    <t>Давление</t>
  </si>
  <si>
    <t>Пропускная способность трубы, нм3/ч</t>
  </si>
  <si>
    <t>20 мбар</t>
  </si>
  <si>
    <t>50 мбар</t>
  </si>
  <si>
    <t>100 мбар</t>
  </si>
  <si>
    <t>200 мбар</t>
  </si>
  <si>
    <t>400 мбар</t>
  </si>
  <si>
    <t>600 мбар</t>
  </si>
  <si>
    <t>800 мбар</t>
  </si>
  <si>
    <t>1 бар</t>
  </si>
  <si>
    <t>1,5 бара</t>
  </si>
  <si>
    <t xml:space="preserve">2 бара </t>
  </si>
  <si>
    <t>3 бара</t>
  </si>
  <si>
    <t>6 бар</t>
  </si>
  <si>
    <t>ячейки для заполнения выделены красным цветом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</si>
</sst>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2" fontId="4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wrapText="1" shrinkToFit="1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 shrinkToFit="1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37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wrapText="1" shrinkToFit="1"/>
    </xf>
    <xf numFmtId="0" fontId="2" fillId="39" borderId="15" xfId="0" applyFont="1" applyFill="1" applyBorder="1" applyAlignment="1" applyProtection="1">
      <alignment horizontal="right"/>
      <protection locked="0"/>
    </xf>
    <xf numFmtId="0" fontId="3" fillId="39" borderId="20" xfId="0" applyFont="1" applyFill="1" applyBorder="1" applyAlignment="1">
      <alignment horizontal="left"/>
    </xf>
    <xf numFmtId="0" fontId="2" fillId="39" borderId="21" xfId="0" applyFont="1" applyFill="1" applyBorder="1" applyAlignment="1" applyProtection="1">
      <alignment horizontal="right"/>
      <protection locked="0"/>
    </xf>
    <xf numFmtId="0" fontId="3" fillId="39" borderId="22" xfId="0" applyFont="1" applyFill="1" applyBorder="1" applyAlignment="1">
      <alignment horizontal="left"/>
    </xf>
    <xf numFmtId="0" fontId="1" fillId="40" borderId="2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еленый" xfId="48"/>
    <cellStyle name="Итог" xfId="49"/>
    <cellStyle name="Контрольная ячейка" xfId="50"/>
    <cellStyle name="Красный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40" zoomScaleNormal="140" zoomScalePageLayoutView="0" workbookViewId="0" topLeftCell="A1">
      <selection activeCell="C13" sqref="C13"/>
    </sheetView>
  </sheetViews>
  <sheetFormatPr defaultColWidth="11.00390625" defaultRowHeight="12.75"/>
  <cols>
    <col min="1" max="1" width="24.7109375" style="1" customWidth="1"/>
    <col min="2" max="2" width="9.421875" style="2" customWidth="1"/>
    <col min="3" max="3" width="6.28125" style="3" customWidth="1"/>
    <col min="4" max="4" width="29.57421875" style="0" customWidth="1"/>
    <col min="5" max="5" width="15.140625" style="0" customWidth="1"/>
    <col min="6" max="6" width="9.28125" style="0" hidden="1" customWidth="1"/>
    <col min="7" max="19" width="4.7109375" style="0" hidden="1" customWidth="1"/>
  </cols>
  <sheetData>
    <row r="1" spans="1:4" ht="12.75">
      <c r="A1" s="36" t="s">
        <v>0</v>
      </c>
      <c r="B1" s="38">
        <v>25</v>
      </c>
      <c r="C1" s="39" t="s">
        <v>1</v>
      </c>
      <c r="D1" s="5"/>
    </row>
    <row r="2" spans="1:4" ht="12.75">
      <c r="A2" s="37" t="s">
        <v>2</v>
      </c>
      <c r="B2" s="38">
        <v>5</v>
      </c>
      <c r="C2" s="39" t="s">
        <v>3</v>
      </c>
      <c r="D2" s="6" t="str">
        <f>IF(5&gt;B2,("газопроводы низкого давления"),(IF(300&gt;=B2,("газопроводы среднего давления"),(IF(600&gt;=B2,("газопроводы высокого давления II категории"),(IF(1.2&lt;B2,(IF(1600&gt;=B2,("сжиженные углеводородные газы (СУГ)"),("НЕДОПУСТИМО!!!"))),("газопроводы высокого давления I категории"))))))))</f>
        <v>газопроводы среднего давления</v>
      </c>
    </row>
    <row r="3" spans="1:4" ht="12.75" hidden="1">
      <c r="A3" s="7" t="s">
        <v>4</v>
      </c>
      <c r="B3" s="8">
        <f>(3600*B4*3.14*((B1/1000)^2)*(1+B2*0.01))/4</f>
        <v>27.81843750000001</v>
      </c>
      <c r="C3" s="9" t="s">
        <v>5</v>
      </c>
      <c r="D3" s="5"/>
    </row>
    <row r="4" spans="1:4" ht="12.75" hidden="1">
      <c r="A4" s="4" t="s">
        <v>6</v>
      </c>
      <c r="B4" s="10">
        <f>IF(5&lt;=B2,(IF(300&lt;B2,(25),(15))),(7))</f>
        <v>15</v>
      </c>
      <c r="C4" s="11" t="s">
        <v>7</v>
      </c>
      <c r="D4" s="5"/>
    </row>
    <row r="5" spans="1:4" ht="12.75">
      <c r="A5" s="12"/>
      <c r="B5" s="13"/>
      <c r="C5" s="14"/>
      <c r="D5" s="5"/>
    </row>
    <row r="6" spans="1:4" ht="25.5">
      <c r="A6" s="35" t="s">
        <v>8</v>
      </c>
      <c r="B6" s="40">
        <v>50</v>
      </c>
      <c r="C6" s="41" t="s">
        <v>5</v>
      </c>
      <c r="D6" s="5"/>
    </row>
    <row r="7" spans="1:4" ht="12.75">
      <c r="A7" s="15" t="s">
        <v>9</v>
      </c>
      <c r="B7" s="16">
        <f>(4*B6)/(3600*3.14*((B1/1000)^2)*(1+B2*0.01))</f>
        <v>26.960536514676637</v>
      </c>
      <c r="C7" s="11" t="s">
        <v>7</v>
      </c>
      <c r="D7" s="17" t="str">
        <f>IF(30&gt;=B7,("DN подходит"),(IF(30&lt;B7,("необходимо увеличить диаметр"))))</f>
        <v>DN подходит</v>
      </c>
    </row>
    <row r="8" spans="1:19" ht="24" customHeight="1">
      <c r="A8" s="18"/>
      <c r="B8" s="19"/>
      <c r="C8" s="20"/>
      <c r="D8" s="5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2.75">
      <c r="A9" s="18"/>
      <c r="B9" s="19"/>
      <c r="C9" s="20"/>
      <c r="D9" s="5"/>
      <c r="F9" s="34" t="s">
        <v>11</v>
      </c>
      <c r="G9" s="34" t="s">
        <v>12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2.75">
      <c r="A10" s="42" t="s">
        <v>25</v>
      </c>
      <c r="B10" s="42"/>
      <c r="C10" s="42"/>
      <c r="D10" s="42"/>
      <c r="F10" s="34"/>
      <c r="G10" s="21">
        <v>10</v>
      </c>
      <c r="H10" s="21">
        <v>20</v>
      </c>
      <c r="I10" s="21">
        <v>50</v>
      </c>
      <c r="J10" s="21">
        <v>100</v>
      </c>
      <c r="K10" s="21">
        <v>200</v>
      </c>
      <c r="L10" s="21">
        <v>500</v>
      </c>
      <c r="M10" s="21">
        <v>1000</v>
      </c>
      <c r="N10" s="22">
        <v>1500</v>
      </c>
      <c r="O10" s="22">
        <v>2000</v>
      </c>
      <c r="P10" s="22">
        <v>3000</v>
      </c>
      <c r="Q10" s="22">
        <v>4000</v>
      </c>
      <c r="R10" s="22">
        <v>5000</v>
      </c>
      <c r="S10" s="22">
        <v>7000</v>
      </c>
    </row>
    <row r="11" spans="6:19" ht="12.75">
      <c r="F11" s="23" t="s">
        <v>13</v>
      </c>
      <c r="G11" s="24">
        <v>15</v>
      </c>
      <c r="H11" s="24">
        <v>20</v>
      </c>
      <c r="I11" s="24">
        <v>32</v>
      </c>
      <c r="J11" s="24">
        <v>40</v>
      </c>
      <c r="K11" s="24">
        <v>50</v>
      </c>
      <c r="L11" s="24">
        <v>80</v>
      </c>
      <c r="M11" s="25">
        <v>125</v>
      </c>
      <c r="N11" s="24">
        <v>150</v>
      </c>
      <c r="O11" s="24">
        <v>150</v>
      </c>
      <c r="P11" s="24">
        <v>200</v>
      </c>
      <c r="Q11" s="25">
        <v>250</v>
      </c>
      <c r="R11" s="24">
        <v>250</v>
      </c>
      <c r="S11" s="26">
        <v>300</v>
      </c>
    </row>
    <row r="12" spans="6:19" ht="12.75">
      <c r="F12" s="23" t="s">
        <v>14</v>
      </c>
      <c r="G12" s="27">
        <v>15</v>
      </c>
      <c r="H12" s="27">
        <v>15</v>
      </c>
      <c r="I12" s="27">
        <v>25</v>
      </c>
      <c r="J12" s="27">
        <v>40</v>
      </c>
      <c r="K12" s="27">
        <v>50</v>
      </c>
      <c r="L12" s="27">
        <v>80</v>
      </c>
      <c r="M12" s="28">
        <v>125</v>
      </c>
      <c r="N12" s="27">
        <v>150</v>
      </c>
      <c r="O12" s="27">
        <v>150</v>
      </c>
      <c r="P12" s="27">
        <v>200</v>
      </c>
      <c r="Q12" s="28">
        <v>250</v>
      </c>
      <c r="R12" s="27">
        <v>250</v>
      </c>
      <c r="S12" s="29">
        <v>300</v>
      </c>
    </row>
    <row r="13" spans="6:19" ht="12.75">
      <c r="F13" s="23" t="s">
        <v>15</v>
      </c>
      <c r="G13" s="27">
        <v>15</v>
      </c>
      <c r="H13" s="27">
        <v>15</v>
      </c>
      <c r="I13" s="27">
        <v>25</v>
      </c>
      <c r="J13" s="27">
        <v>40</v>
      </c>
      <c r="K13" s="27">
        <v>50</v>
      </c>
      <c r="L13" s="27">
        <v>80</v>
      </c>
      <c r="M13" s="28">
        <v>125</v>
      </c>
      <c r="N13" s="27">
        <v>150</v>
      </c>
      <c r="O13" s="27">
        <v>150</v>
      </c>
      <c r="P13" s="27">
        <v>200</v>
      </c>
      <c r="Q13" s="28">
        <v>250</v>
      </c>
      <c r="R13" s="27">
        <v>250</v>
      </c>
      <c r="S13" s="29">
        <v>300</v>
      </c>
    </row>
    <row r="14" spans="6:19" ht="12.75">
      <c r="F14" s="23" t="s">
        <v>16</v>
      </c>
      <c r="G14" s="27">
        <v>15</v>
      </c>
      <c r="H14" s="27">
        <v>15</v>
      </c>
      <c r="I14" s="27">
        <v>25</v>
      </c>
      <c r="J14" s="27">
        <v>32</v>
      </c>
      <c r="K14" s="27">
        <v>50</v>
      </c>
      <c r="L14" s="27">
        <v>80</v>
      </c>
      <c r="M14" s="28">
        <v>100</v>
      </c>
      <c r="N14" s="27">
        <v>125</v>
      </c>
      <c r="O14" s="27">
        <v>150</v>
      </c>
      <c r="P14" s="27">
        <v>200</v>
      </c>
      <c r="Q14" s="28">
        <v>200</v>
      </c>
      <c r="R14" s="27">
        <v>250</v>
      </c>
      <c r="S14" s="29">
        <v>300</v>
      </c>
    </row>
    <row r="15" spans="6:19" ht="12.75">
      <c r="F15" s="23" t="s">
        <v>17</v>
      </c>
      <c r="G15" s="27">
        <v>15</v>
      </c>
      <c r="H15" s="27">
        <v>15</v>
      </c>
      <c r="I15" s="27">
        <v>25</v>
      </c>
      <c r="J15" s="27">
        <v>32</v>
      </c>
      <c r="K15" s="27">
        <v>50</v>
      </c>
      <c r="L15" s="27">
        <v>65</v>
      </c>
      <c r="M15" s="28">
        <v>100</v>
      </c>
      <c r="N15" s="27">
        <v>125</v>
      </c>
      <c r="O15" s="27">
        <v>150</v>
      </c>
      <c r="P15" s="27">
        <v>200</v>
      </c>
      <c r="Q15" s="28">
        <v>200</v>
      </c>
      <c r="R15" s="27">
        <v>250</v>
      </c>
      <c r="S15" s="29">
        <v>250</v>
      </c>
    </row>
    <row r="16" spans="6:19" ht="12.75">
      <c r="F16" s="23" t="s">
        <v>18</v>
      </c>
      <c r="G16" s="27">
        <v>15</v>
      </c>
      <c r="H16" s="27">
        <v>15</v>
      </c>
      <c r="I16" s="27">
        <v>20</v>
      </c>
      <c r="J16" s="27">
        <v>32</v>
      </c>
      <c r="K16" s="27">
        <v>40</v>
      </c>
      <c r="L16" s="27">
        <v>65</v>
      </c>
      <c r="M16" s="28">
        <v>100</v>
      </c>
      <c r="N16" s="27">
        <v>125</v>
      </c>
      <c r="O16" s="27">
        <v>125</v>
      </c>
      <c r="P16" s="27">
        <v>150</v>
      </c>
      <c r="Q16" s="28">
        <v>200</v>
      </c>
      <c r="R16" s="27">
        <v>200</v>
      </c>
      <c r="S16" s="29">
        <v>250</v>
      </c>
    </row>
    <row r="17" spans="6:19" ht="12.75">
      <c r="F17" s="23" t="s">
        <v>19</v>
      </c>
      <c r="G17" s="27">
        <v>15</v>
      </c>
      <c r="H17" s="27">
        <v>15</v>
      </c>
      <c r="I17" s="27">
        <v>20</v>
      </c>
      <c r="J17" s="27">
        <v>32</v>
      </c>
      <c r="K17" s="27">
        <v>40</v>
      </c>
      <c r="L17" s="27">
        <v>65</v>
      </c>
      <c r="M17" s="28">
        <v>100</v>
      </c>
      <c r="N17" s="27">
        <v>100</v>
      </c>
      <c r="O17" s="27">
        <v>125</v>
      </c>
      <c r="P17" s="27">
        <v>150</v>
      </c>
      <c r="Q17" s="28">
        <v>200</v>
      </c>
      <c r="R17" s="27">
        <v>200</v>
      </c>
      <c r="S17" s="29">
        <v>250</v>
      </c>
    </row>
    <row r="18" spans="6:19" ht="12.75">
      <c r="F18" s="23" t="s">
        <v>20</v>
      </c>
      <c r="G18" s="27">
        <v>15</v>
      </c>
      <c r="H18" s="27">
        <v>15</v>
      </c>
      <c r="I18" s="27">
        <v>20</v>
      </c>
      <c r="J18" s="27">
        <v>25</v>
      </c>
      <c r="K18" s="27">
        <v>40</v>
      </c>
      <c r="L18" s="27">
        <v>65</v>
      </c>
      <c r="M18" s="28">
        <v>80</v>
      </c>
      <c r="N18" s="27">
        <v>100</v>
      </c>
      <c r="O18" s="27">
        <v>125</v>
      </c>
      <c r="P18" s="27">
        <v>150</v>
      </c>
      <c r="Q18" s="28">
        <v>200</v>
      </c>
      <c r="R18" s="27">
        <v>200</v>
      </c>
      <c r="S18" s="29">
        <v>250</v>
      </c>
    </row>
    <row r="19" spans="6:19" ht="12.75">
      <c r="F19" s="23" t="s">
        <v>21</v>
      </c>
      <c r="G19" s="27">
        <v>15</v>
      </c>
      <c r="H19" s="27">
        <v>15</v>
      </c>
      <c r="I19" s="27">
        <v>20</v>
      </c>
      <c r="J19" s="27">
        <v>25</v>
      </c>
      <c r="K19" s="27">
        <v>32</v>
      </c>
      <c r="L19" s="27">
        <v>50</v>
      </c>
      <c r="M19" s="28">
        <v>80</v>
      </c>
      <c r="N19" s="27">
        <v>100</v>
      </c>
      <c r="O19" s="27">
        <v>100</v>
      </c>
      <c r="P19" s="27">
        <v>125</v>
      </c>
      <c r="Q19" s="28">
        <v>150</v>
      </c>
      <c r="R19" s="27">
        <v>200</v>
      </c>
      <c r="S19" s="29">
        <v>200</v>
      </c>
    </row>
    <row r="20" spans="6:19" ht="12.75">
      <c r="F20" s="23" t="s">
        <v>22</v>
      </c>
      <c r="G20" s="27">
        <v>15</v>
      </c>
      <c r="H20" s="27">
        <v>15</v>
      </c>
      <c r="I20" s="27">
        <v>15</v>
      </c>
      <c r="J20" s="27">
        <v>20</v>
      </c>
      <c r="K20" s="27">
        <v>32</v>
      </c>
      <c r="L20" s="27">
        <v>50</v>
      </c>
      <c r="M20" s="28">
        <v>65</v>
      </c>
      <c r="N20" s="27">
        <v>80</v>
      </c>
      <c r="O20" s="27">
        <v>100</v>
      </c>
      <c r="P20" s="27">
        <v>125</v>
      </c>
      <c r="Q20" s="28">
        <v>150</v>
      </c>
      <c r="R20" s="27">
        <v>150</v>
      </c>
      <c r="S20" s="29">
        <v>200</v>
      </c>
    </row>
    <row r="21" spans="6:19" ht="12.75">
      <c r="F21" s="23" t="s">
        <v>23</v>
      </c>
      <c r="G21" s="27">
        <v>15</v>
      </c>
      <c r="H21" s="27">
        <v>15</v>
      </c>
      <c r="I21" s="27">
        <v>15</v>
      </c>
      <c r="J21" s="27">
        <v>20</v>
      </c>
      <c r="K21" s="27">
        <v>25</v>
      </c>
      <c r="L21" s="27">
        <v>40</v>
      </c>
      <c r="M21" s="28">
        <v>65</v>
      </c>
      <c r="N21" s="27">
        <v>80</v>
      </c>
      <c r="O21" s="27">
        <v>80</v>
      </c>
      <c r="P21" s="27">
        <v>100</v>
      </c>
      <c r="Q21" s="28">
        <v>125</v>
      </c>
      <c r="R21" s="27">
        <v>125</v>
      </c>
      <c r="S21" s="29">
        <v>150</v>
      </c>
    </row>
    <row r="22" spans="6:19" ht="12.75">
      <c r="F22" s="23" t="s">
        <v>24</v>
      </c>
      <c r="G22" s="30">
        <v>15</v>
      </c>
      <c r="H22" s="30">
        <v>15</v>
      </c>
      <c r="I22" s="30">
        <v>15</v>
      </c>
      <c r="J22" s="30">
        <v>15</v>
      </c>
      <c r="K22" s="30">
        <v>20</v>
      </c>
      <c r="L22" s="30">
        <v>32</v>
      </c>
      <c r="M22" s="31">
        <v>50</v>
      </c>
      <c r="N22" s="30">
        <v>65</v>
      </c>
      <c r="O22" s="30">
        <v>65</v>
      </c>
      <c r="P22" s="30">
        <v>80</v>
      </c>
      <c r="Q22" s="31">
        <v>100</v>
      </c>
      <c r="R22" s="30">
        <v>100</v>
      </c>
      <c r="S22" s="32">
        <v>125</v>
      </c>
    </row>
  </sheetData>
  <sheetProtection selectLockedCells="1" selectUnlockedCells="1"/>
  <mergeCells count="4">
    <mergeCell ref="F8:S8"/>
    <mergeCell ref="F9:F10"/>
    <mergeCell ref="G9:S9"/>
    <mergeCell ref="A10:D10"/>
  </mergeCells>
  <conditionalFormatting sqref="B7">
    <cfRule type="cellIs" priority="1" dxfId="1" operator="lessThanOrEqual" stopIfTrue="1">
      <formula>30</formula>
    </cfRule>
    <cfRule type="cellIs" priority="2" dxfId="0" operator="greaterThan" stopIfTrue="1">
      <formula>30</formula>
    </cfRule>
  </conditionalFormatting>
  <conditionalFormatting sqref="B7">
    <cfRule type="cellIs" priority="3" dxfId="0" operator="greaterThanOrEqual" stopIfTrue="1">
      <formula>30</formula>
    </cfRule>
  </conditionalFormatting>
  <conditionalFormatting sqref="B7">
    <cfRule type="cellIs" priority="4" dxfId="1" operator="lessThanOrEqual" stopIfTrue="1">
      <formula>30</formula>
    </cfRule>
  </conditionalFormatting>
  <conditionalFormatting sqref="D7">
    <cfRule type="expression" priority="5" dxfId="1" stopIfTrue="1">
      <formula>B7&lt;=30</formula>
    </cfRule>
    <cfRule type="expression" priority="6" dxfId="0" stopIfTrue="1">
      <formula>B7&gt;30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Ушаков Евгений</cp:lastModifiedBy>
  <dcterms:modified xsi:type="dcterms:W3CDTF">2018-04-19T08:13:59Z</dcterms:modified>
  <cp:category/>
  <cp:version/>
  <cp:contentType/>
  <cp:contentStatus/>
</cp:coreProperties>
</file>